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A3581F6C-1B3A-4346-BC2D-9345E726C21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5" l="1"/>
  <c r="I12" i="5"/>
  <c r="H12" i="5"/>
  <c r="G12" i="5"/>
  <c r="F12" i="5"/>
  <c r="E12" i="5"/>
  <c r="J12" i="5" l="1"/>
  <c r="AG6" i="5"/>
  <c r="AS12" i="5" l="1"/>
  <c r="AQ12" i="5"/>
  <c r="AP12" i="5"/>
  <c r="AO12" i="5"/>
  <c r="AN12" i="5"/>
  <c r="AM12" i="5"/>
  <c r="AG12" i="5"/>
  <c r="K17" i="5" s="1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6" i="5"/>
  <c r="I16" i="5"/>
  <c r="H16" i="5"/>
  <c r="G16" i="5"/>
  <c r="G18" i="5" s="1"/>
  <c r="F16" i="5"/>
  <c r="E16" i="5"/>
  <c r="E18" i="5" s="1"/>
  <c r="M16" i="5" l="1"/>
  <c r="V12" i="5"/>
  <c r="AR12" i="5"/>
  <c r="N16" i="5"/>
  <c r="L16" i="5"/>
  <c r="I18" i="5"/>
  <c r="O16" i="5"/>
  <c r="J16" i="5"/>
  <c r="K18" i="5"/>
  <c r="F17" i="5"/>
  <c r="F18" i="5" s="1"/>
  <c r="H17" i="5"/>
  <c r="H18" i="5" s="1"/>
  <c r="M18" i="5" s="1"/>
  <c r="O18" i="5"/>
  <c r="O17" i="5"/>
  <c r="J17" i="5"/>
  <c r="AF12" i="5"/>
  <c r="J18" i="5" l="1"/>
  <c r="N18" i="5"/>
  <c r="L18" i="5"/>
  <c r="L17" i="5"/>
  <c r="N17" i="5"/>
  <c r="M17" i="5"/>
</calcChain>
</file>

<file path=xl/sharedStrings.xml><?xml version="1.0" encoding="utf-8"?>
<sst xmlns="http://schemas.openxmlformats.org/spreadsheetml/2006/main" count="90" uniqueCount="44">
  <si>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</si>
  <si>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</si>
  <si>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</si>
  <si>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</si>
  <si>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</si>
  <si>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</si>
  <si>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</si>
  <si>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</si>
  <si>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</si>
  <si>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</si>
  <si>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</si>
  <si>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</si>
  <si>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</si>
  <si>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</si>
  <si>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</si>
  <si>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</si>
  <si>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</si>
  <si>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</si>
  <si>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</si>
  <si>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</si>
  <si>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</si>
  <si>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</si>
  <si>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</si>
  <si>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</si>
  <si>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SMJ = Seinäjoen Maila-Jussit  (1932)</t>
  </si>
  <si>
    <t>Niki Taijala</t>
  </si>
  <si>
    <t>1.</t>
  </si>
  <si>
    <t>VäVi</t>
  </si>
  <si>
    <t>5.</t>
  </si>
  <si>
    <t>SMJ</t>
  </si>
  <si>
    <t>22.12.2000   Vähäkyrö</t>
  </si>
  <si>
    <t>VäVi = Vähänkyrön Viesti  (1938),  kasvattajaseura</t>
  </si>
  <si>
    <t>2.</t>
  </si>
  <si>
    <t>10.</t>
  </si>
  <si>
    <t>4.</t>
  </si>
  <si>
    <t>YKV</t>
  </si>
  <si>
    <t>YKV = Ylistaron Kilpa-Veljet  (1945)</t>
  </si>
  <si>
    <t>APV</t>
  </si>
  <si>
    <t>APV = Alavuden Peli-Veikot  (1953)</t>
  </si>
  <si>
    <t>3.</t>
  </si>
  <si>
    <t>VM Jun</t>
  </si>
  <si>
    <t>VM Jun = Vaasan Mailan Juniorit  (1993)</t>
  </si>
  <si>
    <t>6.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</si>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</sst>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3" t="s">
        <v>25</v>
      </c>
      <c r="C1" s="2"/>
      <c r="D1" s="3"/>
      <c r="E1" s="4" t="s">
        <v>30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2"/>
      <c r="D2" s="53"/>
      <c r="E2" s="8" t="s">
        <v>7</v>
      </c>
      <c r="F2" s="20"/>
      <c r="G2" s="20"/>
      <c r="H2" s="20"/>
      <c r="I2" s="27"/>
      <c r="J2" s="9"/>
      <c r="K2" s="19"/>
      <c r="L2" s="16" t="s">
        <v>23</v>
      </c>
      <c r="M2" s="20"/>
      <c r="N2" s="20"/>
      <c r="O2" s="26"/>
      <c r="P2" s="6"/>
      <c r="Q2" s="16" t="s">
        <v>19</v>
      </c>
      <c r="R2" s="20"/>
      <c r="S2" s="20"/>
      <c r="T2" s="20"/>
      <c r="U2" s="27"/>
      <c r="V2" s="26"/>
      <c r="W2" s="6"/>
      <c r="X2" s="54" t="s">
        <v>12</v>
      </c>
      <c r="Y2" s="55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20</v>
      </c>
      <c r="AI2" s="20"/>
      <c r="AJ2" s="20"/>
      <c r="AK2" s="26"/>
      <c r="AL2" s="6"/>
      <c r="AM2" s="16" t="s">
        <v>19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8"/>
      <c r="M4" s="7"/>
      <c r="N4" s="7"/>
      <c r="O4" s="7"/>
      <c r="P4" s="10"/>
      <c r="Q4" s="12"/>
      <c r="R4" s="12"/>
      <c r="S4" s="13"/>
      <c r="T4" s="12"/>
      <c r="U4" s="12"/>
      <c r="V4" s="56"/>
      <c r="W4" s="17"/>
      <c r="X4" s="12">
        <v>2016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0</v>
      </c>
      <c r="AF4" s="65">
        <v>0</v>
      </c>
      <c r="AG4" s="66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2"/>
      <c r="AS4" s="64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0"/>
      <c r="K5" s="17"/>
      <c r="L5" s="38"/>
      <c r="M5" s="7"/>
      <c r="N5" s="7"/>
      <c r="O5" s="7"/>
      <c r="P5" s="10"/>
      <c r="Q5" s="12"/>
      <c r="R5" s="12"/>
      <c r="S5" s="13"/>
      <c r="T5" s="12"/>
      <c r="U5" s="12"/>
      <c r="V5" s="56"/>
      <c r="W5" s="17"/>
      <c r="X5" s="12"/>
      <c r="Y5" s="12"/>
      <c r="Z5" s="1"/>
      <c r="AA5" s="12"/>
      <c r="AB5" s="12"/>
      <c r="AC5" s="12"/>
      <c r="AD5" s="12"/>
      <c r="AE5" s="12"/>
      <c r="AF5" s="65"/>
      <c r="AG5" s="66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2"/>
      <c r="AS5" s="64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0"/>
      <c r="K6" s="17"/>
      <c r="L6" s="38"/>
      <c r="M6" s="7"/>
      <c r="N6" s="7"/>
      <c r="O6" s="7"/>
      <c r="P6" s="10"/>
      <c r="Q6" s="12"/>
      <c r="R6" s="12"/>
      <c r="S6" s="13"/>
      <c r="T6" s="12"/>
      <c r="U6" s="12"/>
      <c r="V6" s="56"/>
      <c r="W6" s="17"/>
      <c r="X6" s="12">
        <v>2018</v>
      </c>
      <c r="Y6" s="12" t="s">
        <v>28</v>
      </c>
      <c r="Z6" s="1" t="s">
        <v>29</v>
      </c>
      <c r="AA6" s="12">
        <v>14</v>
      </c>
      <c r="AB6" s="12">
        <v>0</v>
      </c>
      <c r="AC6" s="12">
        <v>2</v>
      </c>
      <c r="AD6" s="12">
        <v>2</v>
      </c>
      <c r="AE6" s="12">
        <v>26</v>
      </c>
      <c r="AF6" s="65">
        <v>0.3513</v>
      </c>
      <c r="AG6" s="66">
        <f>PRODUCT(AE6/AF6)</f>
        <v>74.010816965556501</v>
      </c>
      <c r="AH6" s="7"/>
      <c r="AI6" s="7"/>
      <c r="AJ6" s="7"/>
      <c r="AK6" s="7"/>
      <c r="AL6" s="10"/>
      <c r="AM6" s="12"/>
      <c r="AN6" s="12"/>
      <c r="AO6" s="13"/>
      <c r="AP6" s="12"/>
      <c r="AQ6" s="12"/>
      <c r="AR6" s="62"/>
      <c r="AS6" s="17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/>
      <c r="C7" s="14"/>
      <c r="D7" s="1"/>
      <c r="E7" s="12"/>
      <c r="F7" s="12"/>
      <c r="G7" s="12"/>
      <c r="H7" s="13"/>
      <c r="I7" s="12"/>
      <c r="J7" s="30"/>
      <c r="K7" s="17"/>
      <c r="L7" s="38"/>
      <c r="M7" s="7"/>
      <c r="N7" s="7"/>
      <c r="O7" s="7"/>
      <c r="P7" s="10"/>
      <c r="Q7" s="12"/>
      <c r="R7" s="12"/>
      <c r="S7" s="13"/>
      <c r="T7" s="12"/>
      <c r="U7" s="12"/>
      <c r="V7" s="56"/>
      <c r="W7" s="17"/>
      <c r="X7" s="12">
        <v>2019</v>
      </c>
      <c r="Y7" s="12" t="s">
        <v>32</v>
      </c>
      <c r="Z7" s="1" t="s">
        <v>29</v>
      </c>
      <c r="AA7" s="12">
        <v>2</v>
      </c>
      <c r="AB7" s="12">
        <v>0</v>
      </c>
      <c r="AC7" s="12">
        <v>0</v>
      </c>
      <c r="AD7" s="12">
        <v>0</v>
      </c>
      <c r="AE7" s="12">
        <v>7</v>
      </c>
      <c r="AF7" s="65">
        <v>0.63629999999999998</v>
      </c>
      <c r="AG7" s="17">
        <v>11</v>
      </c>
      <c r="AH7" s="38"/>
      <c r="AI7" s="7"/>
      <c r="AJ7" s="7"/>
      <c r="AK7" s="7"/>
      <c r="AL7" s="10"/>
      <c r="AM7" s="12"/>
      <c r="AN7" s="12"/>
      <c r="AO7" s="13"/>
      <c r="AP7" s="12"/>
      <c r="AQ7" s="12"/>
      <c r="AR7" s="62"/>
      <c r="AS7" s="17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/>
      <c r="C8" s="14"/>
      <c r="D8" s="1"/>
      <c r="E8" s="12"/>
      <c r="F8" s="12"/>
      <c r="G8" s="12"/>
      <c r="H8" s="13"/>
      <c r="I8" s="12"/>
      <c r="J8" s="30"/>
      <c r="K8" s="17"/>
      <c r="L8" s="38"/>
      <c r="M8" s="7"/>
      <c r="N8" s="7"/>
      <c r="O8" s="7"/>
      <c r="P8" s="10"/>
      <c r="Q8" s="12"/>
      <c r="R8" s="12"/>
      <c r="S8" s="13"/>
      <c r="T8" s="12"/>
      <c r="U8" s="12"/>
      <c r="V8" s="56"/>
      <c r="W8" s="17"/>
      <c r="X8" s="12">
        <v>2020</v>
      </c>
      <c r="Y8" s="12" t="s">
        <v>28</v>
      </c>
      <c r="Z8" s="1" t="s">
        <v>29</v>
      </c>
      <c r="AA8" s="12">
        <v>8</v>
      </c>
      <c r="AB8" s="12">
        <v>0</v>
      </c>
      <c r="AC8" s="12">
        <v>1</v>
      </c>
      <c r="AD8" s="12">
        <v>5</v>
      </c>
      <c r="AE8" s="12">
        <v>21</v>
      </c>
      <c r="AF8" s="30">
        <v>0.52490000000000003</v>
      </c>
      <c r="AG8" s="17">
        <v>40</v>
      </c>
      <c r="AH8" s="38"/>
      <c r="AI8" s="7"/>
      <c r="AJ8" s="7"/>
      <c r="AK8" s="7"/>
      <c r="AL8" s="10"/>
      <c r="AM8" s="12"/>
      <c r="AN8" s="12"/>
      <c r="AO8" s="13"/>
      <c r="AP8" s="12"/>
      <c r="AQ8" s="12"/>
      <c r="AR8" s="62"/>
      <c r="AS8" s="17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ht="14.25" x14ac:dyDescent="0.2">
      <c r="A9" s="15"/>
      <c r="B9" s="67">
        <v>2021</v>
      </c>
      <c r="C9" s="71" t="s">
        <v>33</v>
      </c>
      <c r="D9" s="68" t="s">
        <v>27</v>
      </c>
      <c r="E9" s="67">
        <v>19</v>
      </c>
      <c r="F9" s="67">
        <v>0</v>
      </c>
      <c r="G9" s="67">
        <v>2</v>
      </c>
      <c r="H9" s="72">
        <v>1</v>
      </c>
      <c r="I9" s="67">
        <v>16</v>
      </c>
      <c r="J9" s="69">
        <v>0.36359999999999998</v>
      </c>
      <c r="K9" s="70">
        <v>44</v>
      </c>
      <c r="L9" s="38"/>
      <c r="M9" s="7"/>
      <c r="N9" s="7"/>
      <c r="O9" s="7"/>
      <c r="P9" s="10"/>
      <c r="Q9" s="12">
        <v>2</v>
      </c>
      <c r="R9" s="12">
        <v>0</v>
      </c>
      <c r="S9" s="13">
        <v>0</v>
      </c>
      <c r="T9" s="12">
        <v>0</v>
      </c>
      <c r="U9" s="12">
        <v>0</v>
      </c>
      <c r="V9" s="56">
        <v>0</v>
      </c>
      <c r="W9" s="10">
        <v>3</v>
      </c>
      <c r="X9" s="67">
        <v>2021</v>
      </c>
      <c r="Y9" s="67" t="s">
        <v>34</v>
      </c>
      <c r="Z9" s="68" t="s">
        <v>35</v>
      </c>
      <c r="AA9" s="67">
        <v>2</v>
      </c>
      <c r="AB9" s="67">
        <v>0</v>
      </c>
      <c r="AC9" s="67">
        <v>1</v>
      </c>
      <c r="AD9" s="67">
        <v>1</v>
      </c>
      <c r="AE9" s="67">
        <v>5</v>
      </c>
      <c r="AF9" s="69">
        <v>0.41670000000000001</v>
      </c>
      <c r="AG9" s="70">
        <v>12</v>
      </c>
      <c r="AH9" s="7"/>
      <c r="AI9" s="7"/>
      <c r="AJ9" s="7"/>
      <c r="AK9" s="7"/>
      <c r="AL9" s="15"/>
      <c r="AM9" s="12">
        <v>2</v>
      </c>
      <c r="AN9" s="12">
        <v>0</v>
      </c>
      <c r="AO9" s="13">
        <v>1</v>
      </c>
      <c r="AP9" s="12">
        <v>0</v>
      </c>
      <c r="AQ9" s="12">
        <v>3</v>
      </c>
      <c r="AR9" s="62">
        <v>0.3</v>
      </c>
      <c r="AS9" s="10">
        <v>10</v>
      </c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67">
        <v>2022</v>
      </c>
      <c r="C10" s="71" t="s">
        <v>33</v>
      </c>
      <c r="D10" s="68" t="s">
        <v>37</v>
      </c>
      <c r="E10" s="67">
        <v>12</v>
      </c>
      <c r="F10" s="67">
        <v>0</v>
      </c>
      <c r="G10" s="67">
        <v>0</v>
      </c>
      <c r="H10" s="72">
        <v>0</v>
      </c>
      <c r="I10" s="67">
        <v>16</v>
      </c>
      <c r="J10" s="69">
        <v>0.48480000000000001</v>
      </c>
      <c r="K10" s="70">
        <v>33</v>
      </c>
      <c r="L10" s="38"/>
      <c r="M10" s="7"/>
      <c r="N10" s="7"/>
      <c r="O10" s="7"/>
      <c r="P10" s="10"/>
      <c r="Q10" s="12">
        <v>3</v>
      </c>
      <c r="R10" s="12">
        <v>0</v>
      </c>
      <c r="S10" s="13">
        <v>1</v>
      </c>
      <c r="T10" s="12">
        <v>0</v>
      </c>
      <c r="U10" s="12">
        <v>4</v>
      </c>
      <c r="V10" s="62">
        <v>0.66669999999999996</v>
      </c>
      <c r="W10" s="10">
        <v>6</v>
      </c>
      <c r="X10" s="67">
        <v>2022</v>
      </c>
      <c r="Y10" s="67" t="s">
        <v>39</v>
      </c>
      <c r="Z10" s="68" t="s">
        <v>40</v>
      </c>
      <c r="AA10" s="67">
        <v>12</v>
      </c>
      <c r="AB10" s="67">
        <v>0</v>
      </c>
      <c r="AC10" s="67">
        <v>0</v>
      </c>
      <c r="AD10" s="67">
        <v>10</v>
      </c>
      <c r="AE10" s="67">
        <v>41</v>
      </c>
      <c r="AF10" s="69">
        <v>0.5</v>
      </c>
      <c r="AG10" s="70">
        <v>82</v>
      </c>
      <c r="AH10" s="38"/>
      <c r="AI10" s="7"/>
      <c r="AJ10" s="7"/>
      <c r="AK10" s="7"/>
      <c r="AL10" s="10"/>
      <c r="AM10" s="12"/>
      <c r="AN10" s="12"/>
      <c r="AO10" s="13"/>
      <c r="AP10" s="12"/>
      <c r="AQ10" s="12"/>
      <c r="AR10" s="62"/>
      <c r="AS10" s="17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ht="14.25" x14ac:dyDescent="0.2">
      <c r="A11" s="15"/>
      <c r="B11" s="67"/>
      <c r="C11" s="67"/>
      <c r="D11" s="68"/>
      <c r="E11" s="67"/>
      <c r="F11" s="67"/>
      <c r="G11" s="67"/>
      <c r="H11" s="67"/>
      <c r="I11" s="67"/>
      <c r="J11" s="69"/>
      <c r="K11" s="70"/>
      <c r="L11" s="38"/>
      <c r="M11" s="7"/>
      <c r="N11" s="7"/>
      <c r="O11" s="7"/>
      <c r="P11" s="10"/>
      <c r="Q11" s="12"/>
      <c r="R11" s="12"/>
      <c r="S11" s="12"/>
      <c r="T11" s="12"/>
      <c r="U11" s="12"/>
      <c r="V11" s="65"/>
      <c r="W11" s="10"/>
      <c r="X11" s="12">
        <v>2023</v>
      </c>
      <c r="Y11" s="12" t="s">
        <v>42</v>
      </c>
      <c r="Z11" s="1" t="s">
        <v>40</v>
      </c>
      <c r="AA11" s="12">
        <v>16</v>
      </c>
      <c r="AB11" s="12">
        <v>0</v>
      </c>
      <c r="AC11" s="12">
        <v>1</v>
      </c>
      <c r="AD11" s="12">
        <v>14</v>
      </c>
      <c r="AE11" s="12">
        <v>70</v>
      </c>
      <c r="AF11" s="65">
        <v>0.69306930693069302</v>
      </c>
      <c r="AG11" s="10">
        <v>101</v>
      </c>
      <c r="AH11" s="38"/>
      <c r="AI11" s="7"/>
      <c r="AJ11" s="7"/>
      <c r="AK11" s="7" t="s">
        <v>43</v>
      </c>
      <c r="AL11" s="15"/>
      <c r="AM11" s="12"/>
      <c r="AN11" s="12"/>
      <c r="AO11" s="12"/>
      <c r="AP11" s="12"/>
      <c r="AQ11" s="12"/>
      <c r="AR11" s="30"/>
      <c r="AS11" s="10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58" t="s">
        <v>13</v>
      </c>
      <c r="C12" s="59"/>
      <c r="D12" s="60"/>
      <c r="E12" s="34">
        <f>SUM(E4:E11)</f>
        <v>31</v>
      </c>
      <c r="F12" s="34">
        <f>SUM(F4:F11)</f>
        <v>0</v>
      </c>
      <c r="G12" s="34">
        <f>SUM(G4:G11)</f>
        <v>2</v>
      </c>
      <c r="H12" s="34">
        <f>SUM(H4:H11)</f>
        <v>1</v>
      </c>
      <c r="I12" s="34">
        <f>SUM(I4:I11)</f>
        <v>32</v>
      </c>
      <c r="J12" s="35">
        <f>PRODUCT(I12/K12)</f>
        <v>0.41558441558441561</v>
      </c>
      <c r="K12" s="19">
        <f>SUM(K4:K11)</f>
        <v>77</v>
      </c>
      <c r="L12" s="16"/>
      <c r="M12" s="27"/>
      <c r="N12" s="39"/>
      <c r="O12" s="40"/>
      <c r="P12" s="10"/>
      <c r="Q12" s="34">
        <f>SUM(Q4:Q11)</f>
        <v>5</v>
      </c>
      <c r="R12" s="34">
        <f>SUM(R4:R11)</f>
        <v>0</v>
      </c>
      <c r="S12" s="34">
        <f>SUM(S4:S11)</f>
        <v>1</v>
      </c>
      <c r="T12" s="34">
        <f>SUM(T4:T11)</f>
        <v>0</v>
      </c>
      <c r="U12" s="34">
        <f>SUM(U4:U11)</f>
        <v>4</v>
      </c>
      <c r="V12" s="35">
        <f>PRODUCT(U12/W12)</f>
        <v>0.44444444444444442</v>
      </c>
      <c r="W12" s="19">
        <f>SUM(W4:W11)</f>
        <v>9</v>
      </c>
      <c r="X12" s="61" t="s">
        <v>13</v>
      </c>
      <c r="Y12" s="11"/>
      <c r="Z12" s="9"/>
      <c r="AA12" s="34">
        <f>SUM(AA4:AA11)</f>
        <v>55</v>
      </c>
      <c r="AB12" s="34">
        <f>SUM(AB4:AB11)</f>
        <v>0</v>
      </c>
      <c r="AC12" s="34">
        <f>SUM(AC4:AC11)</f>
        <v>5</v>
      </c>
      <c r="AD12" s="34">
        <f>SUM(AD4:AD11)</f>
        <v>33</v>
      </c>
      <c r="AE12" s="34">
        <f>SUM(AE4:AE11)</f>
        <v>170</v>
      </c>
      <c r="AF12" s="35">
        <f>PRODUCT(AE12/AG12)</f>
        <v>0.52957717003735882</v>
      </c>
      <c r="AG12" s="19">
        <f>SUM(AG4:AG11)</f>
        <v>321.0108169655565</v>
      </c>
      <c r="AH12" s="16"/>
      <c r="AI12" s="27"/>
      <c r="AJ12" s="39"/>
      <c r="AK12" s="40"/>
      <c r="AL12" s="10"/>
      <c r="AM12" s="34">
        <f>SUM(AM4:AM11)</f>
        <v>2</v>
      </c>
      <c r="AN12" s="34">
        <f>SUM(AN4:AN11)</f>
        <v>0</v>
      </c>
      <c r="AO12" s="34">
        <f>SUM(AO4:AO11)</f>
        <v>1</v>
      </c>
      <c r="AP12" s="34">
        <f>SUM(AP4:AP11)</f>
        <v>0</v>
      </c>
      <c r="AQ12" s="34">
        <f>SUM(AQ4:AQ11)</f>
        <v>3</v>
      </c>
      <c r="AR12" s="35">
        <f>PRODUCT(AQ12/AS12)</f>
        <v>0.3</v>
      </c>
      <c r="AS12" s="37">
        <f>SUM(AS4:AS11)</f>
        <v>10</v>
      </c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36"/>
      <c r="K13" s="17"/>
      <c r="L13" s="10"/>
      <c r="M13" s="10"/>
      <c r="N13" s="10"/>
      <c r="O13" s="10"/>
      <c r="P13" s="15"/>
      <c r="Q13" s="15"/>
      <c r="R13" s="15"/>
      <c r="S13" s="15"/>
      <c r="T13" s="15"/>
      <c r="U13" s="10"/>
      <c r="V13" s="10"/>
      <c r="W13" s="17"/>
      <c r="X13" s="15"/>
      <c r="Y13" s="15"/>
      <c r="Z13" s="15"/>
      <c r="AA13" s="15"/>
      <c r="AB13" s="15"/>
      <c r="AC13" s="15"/>
      <c r="AD13" s="15"/>
      <c r="AE13" s="15"/>
      <c r="AF13" s="36"/>
      <c r="AG13" s="17"/>
      <c r="AH13" s="10"/>
      <c r="AI13" s="10"/>
      <c r="AJ13" s="10"/>
      <c r="AK13" s="10"/>
      <c r="AL13" s="15"/>
      <c r="AM13" s="15"/>
      <c r="AN13" s="15"/>
      <c r="AO13" s="15"/>
      <c r="AP13" s="15"/>
      <c r="AQ13" s="10"/>
      <c r="AR13" s="10"/>
      <c r="AS13" s="17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5" t="s">
        <v>16</v>
      </c>
      <c r="C14" s="46"/>
      <c r="D14" s="47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5"/>
      <c r="R14" s="15" t="s">
        <v>10</v>
      </c>
      <c r="S14" s="15"/>
      <c r="T14" s="51" t="s">
        <v>31</v>
      </c>
      <c r="U14" s="10"/>
      <c r="V14" s="17"/>
      <c r="W14" s="17"/>
      <c r="X14" s="17"/>
      <c r="Y14" s="17"/>
      <c r="Z14" s="17"/>
      <c r="AA14" s="17"/>
      <c r="AB14" s="17"/>
      <c r="AC14" s="15"/>
      <c r="AD14" s="15"/>
      <c r="AE14" s="15"/>
      <c r="AF14" s="15"/>
      <c r="AG14" s="15"/>
      <c r="AH14" s="15"/>
      <c r="AI14" s="15"/>
      <c r="AJ14" s="15"/>
      <c r="AK14" s="15"/>
      <c r="AM14" s="17"/>
      <c r="AN14" s="17"/>
      <c r="AO14" s="17"/>
      <c r="AP14" s="17"/>
      <c r="AQ14" s="17"/>
      <c r="AR14" s="17"/>
      <c r="AS14" s="17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48" t="s">
        <v>15</v>
      </c>
      <c r="C15" s="3"/>
      <c r="D15" s="49"/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57">
        <v>0</v>
      </c>
      <c r="K15" s="15"/>
      <c r="L15" s="50">
        <v>0</v>
      </c>
      <c r="M15" s="50">
        <v>0</v>
      </c>
      <c r="N15" s="50">
        <v>0</v>
      </c>
      <c r="O15" s="50">
        <v>0</v>
      </c>
      <c r="Q15" s="15"/>
      <c r="R15" s="15"/>
      <c r="S15" s="15"/>
      <c r="T15" s="51" t="s">
        <v>24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31" t="s">
        <v>11</v>
      </c>
      <c r="C16" s="32"/>
      <c r="D16" s="33"/>
      <c r="E16" s="44">
        <f>PRODUCT(E12+Q12)</f>
        <v>36</v>
      </c>
      <c r="F16" s="44">
        <f>PRODUCT(F12+R12)</f>
        <v>0</v>
      </c>
      <c r="G16" s="44">
        <f>PRODUCT(G12+S12)</f>
        <v>3</v>
      </c>
      <c r="H16" s="44">
        <f>PRODUCT(H12+T12)</f>
        <v>1</v>
      </c>
      <c r="I16" s="44">
        <f>PRODUCT(I12+U12)</f>
        <v>36</v>
      </c>
      <c r="J16" s="57">
        <f>PRODUCT(I16/K16)</f>
        <v>0.41860465116279072</v>
      </c>
      <c r="K16" s="15">
        <f>PRODUCT(K12+W12)</f>
        <v>86</v>
      </c>
      <c r="L16" s="50">
        <f>PRODUCT((F16+G16)/E16)</f>
        <v>8.3333333333333329E-2</v>
      </c>
      <c r="M16" s="50">
        <f>PRODUCT(H16/E16)</f>
        <v>2.7777777777777776E-2</v>
      </c>
      <c r="N16" s="50">
        <f>PRODUCT((F16+G16+H16)/E16)</f>
        <v>0.1111111111111111</v>
      </c>
      <c r="O16" s="50">
        <f>PRODUCT(I16/E16)</f>
        <v>1</v>
      </c>
      <c r="Q16" s="15"/>
      <c r="R16" s="15"/>
      <c r="S16" s="15"/>
      <c r="T16" s="51" t="s">
        <v>36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18" t="s">
        <v>12</v>
      </c>
      <c r="C17" s="29"/>
      <c r="D17" s="28"/>
      <c r="E17" s="44">
        <f>PRODUCT(AA12+AM12)</f>
        <v>57</v>
      </c>
      <c r="F17" s="44">
        <f>PRODUCT(AB12+AN12)</f>
        <v>0</v>
      </c>
      <c r="G17" s="44">
        <f>PRODUCT(AC12+AO12)</f>
        <v>6</v>
      </c>
      <c r="H17" s="44">
        <f>PRODUCT(AD12+AP12)</f>
        <v>33</v>
      </c>
      <c r="I17" s="44">
        <f>PRODUCT(AE12+AQ12)</f>
        <v>173</v>
      </c>
      <c r="J17" s="57">
        <f>PRODUCT(I17/K17)</f>
        <v>0.52264153052738938</v>
      </c>
      <c r="K17" s="10">
        <f>PRODUCT(AG12+AS12)</f>
        <v>331.0108169655565</v>
      </c>
      <c r="L17" s="50">
        <f>PRODUCT((F17+G17)/E17)</f>
        <v>0.10526315789473684</v>
      </c>
      <c r="M17" s="50">
        <f>PRODUCT(H17/E17)</f>
        <v>0.57894736842105265</v>
      </c>
      <c r="N17" s="50">
        <f>PRODUCT((F17+G17+H17)/E17)</f>
        <v>0.68421052631578949</v>
      </c>
      <c r="O17" s="50">
        <f>PRODUCT(I17/E17)</f>
        <v>3.0350877192982457</v>
      </c>
      <c r="Q17" s="15"/>
      <c r="R17" s="15"/>
      <c r="S17" s="15"/>
      <c r="T17" s="51" t="s">
        <v>38</v>
      </c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0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x14ac:dyDescent="0.25">
      <c r="A18" s="15"/>
      <c r="B18" s="41" t="s">
        <v>13</v>
      </c>
      <c r="C18" s="42"/>
      <c r="D18" s="43"/>
      <c r="E18" s="44">
        <f>SUM(E15:E17)</f>
        <v>93</v>
      </c>
      <c r="F18" s="44">
        <f t="shared" ref="F18:I18" si="0">SUM(F15:F17)</f>
        <v>0</v>
      </c>
      <c r="G18" s="44">
        <f t="shared" si="0"/>
        <v>9</v>
      </c>
      <c r="H18" s="44">
        <f t="shared" si="0"/>
        <v>34</v>
      </c>
      <c r="I18" s="44">
        <f t="shared" si="0"/>
        <v>209</v>
      </c>
      <c r="J18" s="57">
        <f>PRODUCT(I18/K18)</f>
        <v>0.50118604001886746</v>
      </c>
      <c r="K18" s="15">
        <f>SUM(K15:K17)</f>
        <v>417.0108169655565</v>
      </c>
      <c r="L18" s="50">
        <f>PRODUCT((F18+G18)/E18)</f>
        <v>9.6774193548387094E-2</v>
      </c>
      <c r="M18" s="50">
        <f>PRODUCT(H18/E18)</f>
        <v>0.36559139784946237</v>
      </c>
      <c r="N18" s="50">
        <f>PRODUCT((F18+G18+H18)/E18)</f>
        <v>0.46236559139784944</v>
      </c>
      <c r="O18" s="50">
        <f>PRODUCT(I18/E18)</f>
        <v>2.247311827956989</v>
      </c>
      <c r="Q18" s="10"/>
      <c r="R18" s="10"/>
      <c r="S18" s="10"/>
      <c r="T18" s="15" t="s">
        <v>41</v>
      </c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0"/>
      <c r="F19" s="10"/>
      <c r="G19" s="10"/>
      <c r="H19" s="10"/>
      <c r="I19" s="10"/>
      <c r="J19" s="15"/>
      <c r="K19" s="15"/>
      <c r="L19" s="10"/>
      <c r="M19" s="10"/>
      <c r="N19" s="10"/>
      <c r="O19" s="10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J79" s="15"/>
      <c r="K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A175" s="15"/>
      <c r="B175" s="15"/>
      <c r="C175" s="15"/>
      <c r="D175" s="15"/>
      <c r="L175"/>
      <c r="M175"/>
      <c r="N175"/>
      <c r="O175"/>
      <c r="P175"/>
      <c r="Q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0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0"/>
      <c r="AL183" s="10"/>
    </row>
    <row r="184" spans="12:38" x14ac:dyDescent="0.25">
      <c r="R184" s="17"/>
      <c r="S184" s="17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</row>
    <row r="185" spans="12:38" x14ac:dyDescent="0.25">
      <c r="R185" s="17"/>
      <c r="S185" s="17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</row>
    <row r="186" spans="12:38" x14ac:dyDescent="0.25">
      <c r="R186" s="17"/>
      <c r="S186" s="17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</row>
    <row r="187" spans="12:38" x14ac:dyDescent="0.25">
      <c r="L187"/>
      <c r="M187"/>
      <c r="N187"/>
      <c r="O187"/>
      <c r="P187"/>
      <c r="R187" s="17"/>
      <c r="S187" s="17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/>
      <c r="AL208"/>
    </row>
    <row r="209" spans="12:38" x14ac:dyDescent="0.25">
      <c r="L209"/>
      <c r="M209"/>
      <c r="N209"/>
      <c r="O209"/>
      <c r="P209"/>
      <c r="R209" s="17"/>
      <c r="S209" s="17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/>
      <c r="AL209"/>
    </row>
    <row r="210" spans="12:38" x14ac:dyDescent="0.25">
      <c r="L210"/>
      <c r="M210"/>
      <c r="N210"/>
      <c r="O210"/>
      <c r="P210"/>
      <c r="R210" s="17"/>
      <c r="S210" s="17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/>
      <c r="AL210"/>
    </row>
    <row r="211" spans="12:38" x14ac:dyDescent="0.25">
      <c r="L211"/>
      <c r="M211"/>
      <c r="N211"/>
      <c r="O211"/>
      <c r="P211"/>
      <c r="R211" s="17"/>
      <c r="S211" s="17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/>
      <c r="AL211"/>
    </row>
    <row r="212" spans="12:38" ht="14.25" x14ac:dyDescent="0.2">
      <c r="L212"/>
      <c r="M212"/>
      <c r="N212"/>
      <c r="O212"/>
      <c r="P212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/>
      <c r="AL212"/>
    </row>
    <row r="213" spans="12:38" ht="14.25" x14ac:dyDescent="0.2">
      <c r="L213"/>
      <c r="M213"/>
      <c r="N213"/>
      <c r="O213"/>
      <c r="P213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/>
      <c r="AL213"/>
    </row>
    <row r="214" spans="12:38" ht="14.25" x14ac:dyDescent="0.2">
      <c r="L214"/>
      <c r="M214"/>
      <c r="N214"/>
      <c r="O214"/>
      <c r="P214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/>
      <c r="AL214"/>
    </row>
    <row r="215" spans="12:38" ht="14.25" x14ac:dyDescent="0.2">
      <c r="L215"/>
      <c r="M215"/>
      <c r="N215"/>
      <c r="O215"/>
      <c r="P2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/>
      <c r="AL215"/>
    </row>
  </sheetData>
  <sortState xmlns:xlrd2="http://schemas.microsoft.com/office/spreadsheetml/2017/richdata2" ref="B10:AT11">
    <sortCondition ref="B10: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2023-09-03T21:11:03Z</dcterms:modified>
</cp:coreProperties>
</file>